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O8"/>
  <c r="I9"/>
  <c r="I8" s="1"/>
  <c r="K9"/>
  <c r="K8" s="1"/>
  <c r="M9"/>
  <c r="M8" s="1"/>
  <c r="O9"/>
  <c r="Q9"/>
  <c r="Q8" s="1"/>
  <c r="V9"/>
  <c r="V8" s="1"/>
  <c r="G10"/>
  <c r="O10"/>
  <c r="I11"/>
  <c r="I10" s="1"/>
  <c r="K11"/>
  <c r="K10" s="1"/>
  <c r="M11"/>
  <c r="M10" s="1"/>
  <c r="O11"/>
  <c r="Q11"/>
  <c r="Q10" s="1"/>
  <c r="V11"/>
  <c r="V10" s="1"/>
  <c r="I51" i="1"/>
  <c r="J50" s="1"/>
  <c r="F42"/>
  <c r="G42"/>
  <c r="H42"/>
  <c r="I42"/>
  <c r="J40" s="1"/>
  <c r="J41"/>
  <c r="J39"/>
  <c r="J42" s="1"/>
  <c r="J49" l="1"/>
  <c r="J51" s="1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<sst xmlns="http://schemas.openxmlformats.org/spreadsheetml/2006/main" count="139" uniqueCount="97">
  <si>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</si>
  <si>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</si>
  <si>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</si>
  <si>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</si>
  <si>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</si>
  <si>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</si>
  <si>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</si>
  <si>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</si>
  <si>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</si>
  <si>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</si>
  <si>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</si>
  <si>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</si>
  <si>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</si>
  <si>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</si>
  <si>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</si>
  <si>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</si>
  <si>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</si>
  <si>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</si>
  <si>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</si>
  <si>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</si>
  <si>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</si>
  <si>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</si>
  <si>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</si>
  <si>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</si>
  <si>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</si>
  <si>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</si>
  <si>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</si>
  <si>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</si>
  <si>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</si>
  <si>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</si>
  <si>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</si>
  <si>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</si>
  <si>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</si>
  <si>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</si>
  <si>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</si>
  <si>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</si>
  <si>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</si>
  <si>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</si>
  <si>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</si>
  <si>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</si>
  <si>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</si>
  <si>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</si>
  <si>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</si>
  <si>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Souhrnný rozpočet</t>
  </si>
  <si>
    <t>Objekt:</t>
  </si>
  <si>
    <t>Rozpočet:</t>
  </si>
  <si>
    <t>Opava - rekonstrukce operačního střediska - PD - D6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</si>
  <si>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</si>
  <si>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</si>
  <si>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</si>
  <si>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</si>
  <si>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</si>
  <si>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</si>
  <si>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</si>
  <si>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</si>
  <si>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</si>
  <si>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</si>
  <si>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</si>
  <si>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</si>
  <si>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</si>
  <si>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</si>
  <si>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</si>
  <si>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</si>
  <si>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</si>
  <si>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</si>
  <si>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</si>
  <si>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</si>
  <si>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</si>
  <si>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</si>
  <si>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</si>
  <si>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</si>
  <si>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</si>
  <si>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</si>
  <si>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</si>
  <si>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</si>
  <si>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</si>
  <si>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</si>
  <si>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</si>
  <si>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</si>
  <si>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</si>
  <si>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</si>
  <si>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</si>
  <si>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</si>
  <si>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</si>
  <si>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M2100001</t>
  </si>
  <si>
    <t>Slaboprodé systémy, viz samostatný rozpočet</t>
  </si>
  <si>
    <t>soubor</t>
  </si>
  <si>
    <t>Vlastní</t>
  </si>
  <si>
    <t>Kalkul</t>
  </si>
  <si>
    <t>POL1_</t>
  </si>
  <si>
    <t>M2400001</t>
  </si>
  <si>
    <t>Zařízení č.1 a č.2 (chlazení tech. místnosti a operační místnosti), viz samostatný rozpočet</t>
  </si>
  <si>
    <t>END</t>
  </si>
  <si>
    <t>Vězeňská služba České republiky</t>
  </si>
  <si>
    <t>KAPEGO projekt s.r.o.</t>
  </si>
  <si>
    <t>Pavel Klus</t>
  </si>
  <si>
    <t>Výkaz výměr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</si>
</sst>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39</v>
      </c>
    </row>
    <row r="2" spans="1:7" ht="57.75" customHeight="1">
      <c r="A2" s="178" t="s">
        <v>40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opLeftCell="B1" zoomScaleSheetLayoutView="75" workbookViewId="0">
      <selection activeCell="G51" sqref="G5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37</v>
      </c>
      <c r="B1" s="205" t="s">
        <v>96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>
      <c r="A2" s="3"/>
      <c r="B2" s="81" t="s">
        <v>23</v>
      </c>
      <c r="C2" s="82"/>
      <c r="D2" s="83"/>
      <c r="E2" s="211" t="s">
        <v>46</v>
      </c>
      <c r="F2" s="212"/>
      <c r="G2" s="212"/>
      <c r="H2" s="212"/>
      <c r="I2" s="212"/>
      <c r="J2" s="213"/>
      <c r="O2" s="2"/>
    </row>
    <row r="3" spans="1:15" ht="27" customHeight="1">
      <c r="A3" s="3"/>
      <c r="B3" s="84" t="s">
        <v>44</v>
      </c>
      <c r="C3" s="82"/>
      <c r="D3" s="85"/>
      <c r="E3" s="214" t="s">
        <v>43</v>
      </c>
      <c r="F3" s="215"/>
      <c r="G3" s="215"/>
      <c r="H3" s="215"/>
      <c r="I3" s="215"/>
      <c r="J3" s="216"/>
    </row>
    <row r="4" spans="1:15" ht="23.25" customHeight="1">
      <c r="A4" s="80">
        <v>378</v>
      </c>
      <c r="B4" s="86" t="s">
        <v>45</v>
      </c>
      <c r="C4" s="87"/>
      <c r="D4" s="88"/>
      <c r="E4" s="202" t="s">
        <v>43</v>
      </c>
      <c r="F4" s="203"/>
      <c r="G4" s="203"/>
      <c r="H4" s="203"/>
      <c r="I4" s="203"/>
      <c r="J4" s="204"/>
    </row>
    <row r="5" spans="1:15" ht="24" customHeight="1">
      <c r="A5" s="3"/>
      <c r="B5" s="47" t="s">
        <v>22</v>
      </c>
      <c r="C5" s="4"/>
      <c r="D5" s="79" t="s">
        <v>93</v>
      </c>
      <c r="E5" s="25"/>
      <c r="F5" s="25"/>
      <c r="G5" s="25"/>
      <c r="H5" s="27" t="s">
        <v>41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41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35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18" t="s">
        <v>94</v>
      </c>
      <c r="E11" s="218"/>
      <c r="F11" s="218"/>
      <c r="G11" s="218"/>
      <c r="H11" s="27" t="s">
        <v>41</v>
      </c>
      <c r="I11" s="32"/>
      <c r="J11" s="10"/>
    </row>
    <row r="12" spans="1:15" ht="15.75" customHeight="1">
      <c r="A12" s="3"/>
      <c r="B12" s="41"/>
      <c r="C12" s="25"/>
      <c r="D12" s="200"/>
      <c r="E12" s="200"/>
      <c r="F12" s="200"/>
      <c r="G12" s="200"/>
      <c r="H12" s="27" t="s">
        <v>35</v>
      </c>
      <c r="I12" s="32"/>
      <c r="J12" s="10"/>
    </row>
    <row r="13" spans="1:15" ht="15.75" customHeight="1">
      <c r="A13" s="3"/>
      <c r="B13" s="42"/>
      <c r="C13" s="26"/>
      <c r="D13" s="201"/>
      <c r="E13" s="201"/>
      <c r="F13" s="201"/>
      <c r="G13" s="201"/>
      <c r="H13" s="28"/>
      <c r="I13" s="34"/>
      <c r="J13" s="51"/>
    </row>
    <row r="14" spans="1:15" ht="24" customHeight="1">
      <c r="A14" s="3"/>
      <c r="B14" s="66" t="s">
        <v>21</v>
      </c>
      <c r="C14" s="67"/>
      <c r="D14" s="68" t="s">
        <v>95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33</v>
      </c>
      <c r="C15" s="72"/>
      <c r="D15" s="53"/>
      <c r="E15" s="217"/>
      <c r="F15" s="217"/>
      <c r="G15" s="219"/>
      <c r="H15" s="219"/>
      <c r="I15" s="219" t="s">
        <v>30</v>
      </c>
      <c r="J15" s="220"/>
    </row>
    <row r="16" spans="1:15" ht="23.25" customHeight="1">
      <c r="A16" s="140" t="s">
        <v>25</v>
      </c>
      <c r="B16" s="57" t="s">
        <v>25</v>
      </c>
      <c r="C16" s="58"/>
      <c r="D16" s="59"/>
      <c r="E16" s="193"/>
      <c r="F16" s="194"/>
      <c r="G16" s="193"/>
      <c r="H16" s="194"/>
      <c r="I16" s="193">
        <v>0</v>
      </c>
      <c r="J16" s="195"/>
    </row>
    <row r="17" spans="1:10" ht="23.25" customHeight="1">
      <c r="A17" s="140" t="s">
        <v>26</v>
      </c>
      <c r="B17" s="57" t="s">
        <v>26</v>
      </c>
      <c r="C17" s="58"/>
      <c r="D17" s="59"/>
      <c r="E17" s="193"/>
      <c r="F17" s="194"/>
      <c r="G17" s="193"/>
      <c r="H17" s="194"/>
      <c r="I17" s="193">
        <v>0</v>
      </c>
      <c r="J17" s="195"/>
    </row>
    <row r="18" spans="1:10" ht="23.25" customHeight="1">
      <c r="A18" s="140" t="s">
        <v>27</v>
      </c>
      <c r="B18" s="57" t="s">
        <v>27</v>
      </c>
      <c r="C18" s="58"/>
      <c r="D18" s="59"/>
      <c r="E18" s="193"/>
      <c r="F18" s="194"/>
      <c r="G18" s="193"/>
      <c r="H18" s="194"/>
      <c r="I18" s="193">
        <v>0</v>
      </c>
      <c r="J18" s="195"/>
    </row>
    <row r="19" spans="1:10" ht="23.25" customHeight="1">
      <c r="A19" s="140" t="s">
        <v>56</v>
      </c>
      <c r="B19" s="57" t="s">
        <v>28</v>
      </c>
      <c r="C19" s="58"/>
      <c r="D19" s="59"/>
      <c r="E19" s="193"/>
      <c r="F19" s="194"/>
      <c r="G19" s="193"/>
      <c r="H19" s="194"/>
      <c r="I19" s="193">
        <v>0</v>
      </c>
      <c r="J19" s="195"/>
    </row>
    <row r="20" spans="1:10" ht="23.25" customHeight="1">
      <c r="A20" s="140" t="s">
        <v>57</v>
      </c>
      <c r="B20" s="57" t="s">
        <v>29</v>
      </c>
      <c r="C20" s="58"/>
      <c r="D20" s="59"/>
      <c r="E20" s="193"/>
      <c r="F20" s="194"/>
      <c r="G20" s="193"/>
      <c r="H20" s="194"/>
      <c r="I20" s="193">
        <v>0</v>
      </c>
      <c r="J20" s="195"/>
    </row>
    <row r="21" spans="1:10" ht="23.25" customHeight="1">
      <c r="A21" s="3"/>
      <c r="B21" s="74" t="s">
        <v>30</v>
      </c>
      <c r="C21" s="75"/>
      <c r="D21" s="76"/>
      <c r="E21" s="196"/>
      <c r="F21" s="221"/>
      <c r="G21" s="196"/>
      <c r="H21" s="221"/>
      <c r="I21" s="196">
        <f>SUM(I16:J20)</f>
        <v>0</v>
      </c>
      <c r="J21" s="197"/>
    </row>
    <row r="22" spans="1:10" ht="33" customHeight="1">
      <c r="A22" s="3"/>
      <c r="B22" s="65" t="s">
        <v>34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12</v>
      </c>
      <c r="C23" s="58"/>
      <c r="D23" s="59"/>
      <c r="E23" s="60">
        <v>15</v>
      </c>
      <c r="F23" s="61" t="s">
        <v>0</v>
      </c>
      <c r="G23" s="191">
        <v>0</v>
      </c>
      <c r="H23" s="192"/>
      <c r="I23" s="192"/>
      <c r="J23" s="62" t="str">
        <f t="shared" ref="J23:J28" si="0">Mena</f>
        <v>CZK</v>
      </c>
    </row>
    <row r="24" spans="1:10" ht="23.25" customHeight="1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9">
        <v>0</v>
      </c>
      <c r="H24" s="190"/>
      <c r="I24" s="190"/>
      <c r="J24" s="62" t="str">
        <f t="shared" si="0"/>
        <v>CZK</v>
      </c>
    </row>
    <row r="25" spans="1:10" ht="23.25" customHeight="1">
      <c r="A25" s="3"/>
      <c r="B25" s="57" t="s">
        <v>14</v>
      </c>
      <c r="C25" s="58"/>
      <c r="D25" s="59"/>
      <c r="E25" s="60">
        <v>21</v>
      </c>
      <c r="F25" s="61" t="s">
        <v>0</v>
      </c>
      <c r="G25" s="191">
        <v>0</v>
      </c>
      <c r="H25" s="192"/>
      <c r="I25" s="192"/>
      <c r="J25" s="62" t="str">
        <f t="shared" si="0"/>
        <v>CZK</v>
      </c>
    </row>
    <row r="26" spans="1:10" ht="23.25" customHeight="1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8">
        <v>0</v>
      </c>
      <c r="H26" s="209"/>
      <c r="I26" s="209"/>
      <c r="J26" s="56" t="str">
        <f t="shared" si="0"/>
        <v>CZK</v>
      </c>
    </row>
    <row r="27" spans="1:10" ht="23.25" customHeight="1" thickBot="1">
      <c r="A27" s="3"/>
      <c r="B27" s="48" t="s">
        <v>4</v>
      </c>
      <c r="C27" s="19"/>
      <c r="D27" s="22"/>
      <c r="E27" s="19"/>
      <c r="F27" s="20"/>
      <c r="G27" s="210">
        <v>0</v>
      </c>
      <c r="H27" s="210"/>
      <c r="I27" s="210"/>
      <c r="J27" s="63" t="str">
        <f t="shared" si="0"/>
        <v>CZK</v>
      </c>
    </row>
    <row r="28" spans="1:10" ht="27.75" hidden="1" customHeight="1" thickBot="1">
      <c r="A28" s="3"/>
      <c r="B28" s="117" t="s">
        <v>24</v>
      </c>
      <c r="C28" s="118"/>
      <c r="D28" s="118"/>
      <c r="E28" s="119"/>
      <c r="F28" s="120"/>
      <c r="G28" s="198">
        <v>2604351</v>
      </c>
      <c r="H28" s="199"/>
      <c r="I28" s="199"/>
      <c r="J28" s="121" t="str">
        <f t="shared" si="0"/>
        <v>CZK</v>
      </c>
    </row>
    <row r="29" spans="1:10" ht="27.75" customHeight="1" thickBot="1">
      <c r="A29" s="3"/>
      <c r="B29" s="117" t="s">
        <v>36</v>
      </c>
      <c r="C29" s="122"/>
      <c r="D29" s="122"/>
      <c r="E29" s="122"/>
      <c r="F29" s="122"/>
      <c r="G29" s="198">
        <v>0</v>
      </c>
      <c r="H29" s="198"/>
      <c r="I29" s="198"/>
      <c r="J29" s="123" t="s">
        <v>49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188" t="s">
        <v>2</v>
      </c>
      <c r="E35" s="188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>
      <c r="A38" s="93" t="s">
        <v>38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>
      <c r="A39" s="93">
        <v>1</v>
      </c>
      <c r="B39" s="103" t="s">
        <v>47</v>
      </c>
      <c r="C39" s="181"/>
      <c r="D39" s="182"/>
      <c r="E39" s="182"/>
      <c r="F39" s="104">
        <v>0</v>
      </c>
      <c r="G39" s="105">
        <v>2604351</v>
      </c>
      <c r="H39" s="106">
        <v>546913.71</v>
      </c>
      <c r="I39" s="106">
        <v>3151264.71</v>
      </c>
      <c r="J39" s="107">
        <f>IF(CenaCelkemVypocet=0,"",I39/CenaCelkemVypocet*100)</f>
        <v>100</v>
      </c>
    </row>
    <row r="40" spans="1:10" ht="25.5" hidden="1" customHeight="1">
      <c r="A40" s="93">
        <v>2</v>
      </c>
      <c r="B40" s="108" t="s">
        <v>42</v>
      </c>
      <c r="C40" s="183" t="s">
        <v>43</v>
      </c>
      <c r="D40" s="184"/>
      <c r="E40" s="184"/>
      <c r="F40" s="109">
        <v>0</v>
      </c>
      <c r="G40" s="110">
        <v>2604351</v>
      </c>
      <c r="H40" s="110">
        <v>546913.71</v>
      </c>
      <c r="I40" s="110">
        <v>3151264.71</v>
      </c>
      <c r="J40" s="111">
        <f>IF(CenaCelkemVypocet=0,"",I40/CenaCelkemVypocet*100)</f>
        <v>100</v>
      </c>
    </row>
    <row r="41" spans="1:10" ht="25.5" hidden="1" customHeight="1">
      <c r="A41" s="93">
        <v>3</v>
      </c>
      <c r="B41" s="112" t="s">
        <v>42</v>
      </c>
      <c r="C41" s="181" t="s">
        <v>43</v>
      </c>
      <c r="D41" s="182"/>
      <c r="E41" s="182"/>
      <c r="F41" s="113">
        <v>0</v>
      </c>
      <c r="G41" s="106">
        <v>2604351</v>
      </c>
      <c r="H41" s="106">
        <v>546913.71</v>
      </c>
      <c r="I41" s="106">
        <v>3151264.71</v>
      </c>
      <c r="J41" s="107">
        <f>IF(CenaCelkemVypocet=0,"",I41/CenaCelkemVypocet*100)</f>
        <v>100</v>
      </c>
    </row>
    <row r="42" spans="1:10" ht="25.5" hidden="1" customHeight="1">
      <c r="A42" s="93"/>
      <c r="B42" s="185" t="s">
        <v>48</v>
      </c>
      <c r="C42" s="186"/>
      <c r="D42" s="186"/>
      <c r="E42" s="187"/>
      <c r="F42" s="114">
        <f>SUMIF(A39:A41,"=1",F39:F41)</f>
        <v>0</v>
      </c>
      <c r="G42" s="115">
        <f>SUMIF(A39:A41,"=1",G39:G41)</f>
        <v>2604351</v>
      </c>
      <c r="H42" s="115">
        <f>SUMIF(A39:A41,"=1",H39:H41)</f>
        <v>546913.71</v>
      </c>
      <c r="I42" s="115">
        <f>SUMIF(A39:A41,"=1",I39:I41)</f>
        <v>3151264.71</v>
      </c>
      <c r="J42" s="116">
        <f>SUMIF(A39:A41,"=1",J39:J41)</f>
        <v>100</v>
      </c>
    </row>
    <row r="46" spans="1:10" ht="15.75">
      <c r="B46" s="124" t="s">
        <v>50</v>
      </c>
    </row>
    <row r="48" spans="1:10" ht="25.5" customHeight="1">
      <c r="A48" s="125"/>
      <c r="B48" s="128" t="s">
        <v>17</v>
      </c>
      <c r="C48" s="128" t="s">
        <v>5</v>
      </c>
      <c r="D48" s="129"/>
      <c r="E48" s="129"/>
      <c r="F48" s="130" t="s">
        <v>51</v>
      </c>
      <c r="G48" s="130"/>
      <c r="H48" s="130"/>
      <c r="I48" s="130" t="s">
        <v>30</v>
      </c>
      <c r="J48" s="130" t="s">
        <v>0</v>
      </c>
    </row>
    <row r="49" spans="1:10" ht="25.5" customHeight="1">
      <c r="A49" s="126"/>
      <c r="B49" s="131" t="s">
        <v>52</v>
      </c>
      <c r="C49" s="179" t="s">
        <v>53</v>
      </c>
      <c r="D49" s="180"/>
      <c r="E49" s="180"/>
      <c r="F49" s="138" t="s">
        <v>27</v>
      </c>
      <c r="G49" s="132"/>
      <c r="H49" s="132"/>
      <c r="I49" s="132">
        <v>0</v>
      </c>
      <c r="J49" s="136" t="str">
        <f>IF(I51=0,"",I49/I51*100)</f>
        <v/>
      </c>
    </row>
    <row r="50" spans="1:10" ht="25.5" customHeight="1">
      <c r="A50" s="126"/>
      <c r="B50" s="131" t="s">
        <v>54</v>
      </c>
      <c r="C50" s="179" t="s">
        <v>55</v>
      </c>
      <c r="D50" s="180"/>
      <c r="E50" s="180"/>
      <c r="F50" s="138" t="s">
        <v>27</v>
      </c>
      <c r="G50" s="132"/>
      <c r="H50" s="132"/>
      <c r="I50" s="132">
        <v>0</v>
      </c>
      <c r="J50" s="136" t="str">
        <f>IF(I51=0,"",I50/I51*100)</f>
        <v/>
      </c>
    </row>
    <row r="51" spans="1:10" ht="25.5" customHeight="1">
      <c r="A51" s="127"/>
      <c r="B51" s="133" t="s">
        <v>1</v>
      </c>
      <c r="C51" s="133"/>
      <c r="D51" s="134"/>
      <c r="E51" s="134"/>
      <c r="F51" s="139"/>
      <c r="G51" s="135"/>
      <c r="H51" s="135"/>
      <c r="I51" s="135">
        <f>SUM(I49:I50)</f>
        <v>0</v>
      </c>
      <c r="J51" s="137">
        <f>SUM(J49:J50)</f>
        <v>0</v>
      </c>
    </row>
    <row r="52" spans="1:10">
      <c r="F52" s="90"/>
      <c r="G52" s="91"/>
      <c r="H52" s="90"/>
      <c r="I52" s="91"/>
      <c r="J52" s="92"/>
    </row>
    <row r="53" spans="1:10">
      <c r="F53" s="90"/>
      <c r="G53" s="91"/>
      <c r="H53" s="90"/>
      <c r="I53" s="91"/>
      <c r="J53" s="92"/>
    </row>
    <row r="54" spans="1:10">
      <c r="F54" s="90"/>
      <c r="G54" s="91"/>
      <c r="H54" s="90"/>
      <c r="I54" s="91"/>
      <c r="J54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>
      <c r="A2" s="78" t="s">
        <v>7</v>
      </c>
      <c r="B2" s="77"/>
      <c r="C2" s="224"/>
      <c r="D2" s="224"/>
      <c r="E2" s="224"/>
      <c r="F2" s="224"/>
      <c r="G2" s="225"/>
    </row>
    <row r="3" spans="1:7" ht="24.95" customHeight="1">
      <c r="A3" s="78" t="s">
        <v>8</v>
      </c>
      <c r="B3" s="77"/>
      <c r="C3" s="224"/>
      <c r="D3" s="224"/>
      <c r="E3" s="224"/>
      <c r="F3" s="224"/>
      <c r="G3" s="225"/>
    </row>
    <row r="4" spans="1:7" ht="24.95" customHeight="1">
      <c r="A4" s="78" t="s">
        <v>9</v>
      </c>
      <c r="B4" s="77"/>
      <c r="C4" s="224"/>
      <c r="D4" s="224"/>
      <c r="E4" s="224"/>
      <c r="F4" s="224"/>
      <c r="G4" s="225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26" t="s">
        <v>6</v>
      </c>
      <c r="B1" s="226"/>
      <c r="C1" s="226"/>
      <c r="D1" s="226"/>
      <c r="E1" s="226"/>
      <c r="F1" s="226"/>
      <c r="G1" s="226"/>
      <c r="AG1" t="s">
        <v>58</v>
      </c>
    </row>
    <row r="2" spans="1:60" ht="24.95" customHeight="1">
      <c r="A2" s="142" t="s">
        <v>7</v>
      </c>
      <c r="B2" s="77"/>
      <c r="C2" s="227" t="s">
        <v>46</v>
      </c>
      <c r="D2" s="228"/>
      <c r="E2" s="228"/>
      <c r="F2" s="228"/>
      <c r="G2" s="229"/>
      <c r="AG2" t="s">
        <v>59</v>
      </c>
    </row>
    <row r="3" spans="1:60" ht="24.95" customHeight="1">
      <c r="A3" s="142" t="s">
        <v>8</v>
      </c>
      <c r="B3" s="77"/>
      <c r="C3" s="227" t="s">
        <v>43</v>
      </c>
      <c r="D3" s="228"/>
      <c r="E3" s="228"/>
      <c r="F3" s="228"/>
      <c r="G3" s="229"/>
      <c r="AC3" s="89" t="s">
        <v>59</v>
      </c>
      <c r="AG3" t="s">
        <v>60</v>
      </c>
    </row>
    <row r="4" spans="1:60" ht="24.95" customHeight="1">
      <c r="A4" s="143" t="s">
        <v>9</v>
      </c>
      <c r="B4" s="144"/>
      <c r="C4" s="230" t="s">
        <v>43</v>
      </c>
      <c r="D4" s="231"/>
      <c r="E4" s="231"/>
      <c r="F4" s="231"/>
      <c r="G4" s="232"/>
      <c r="AG4" t="s">
        <v>61</v>
      </c>
    </row>
    <row r="5" spans="1:60">
      <c r="D5" s="141"/>
    </row>
    <row r="6" spans="1:60" ht="38.25">
      <c r="A6" s="146" t="s">
        <v>62</v>
      </c>
      <c r="B6" s="148" t="s">
        <v>63</v>
      </c>
      <c r="C6" s="148" t="s">
        <v>64</v>
      </c>
      <c r="D6" s="147" t="s">
        <v>65</v>
      </c>
      <c r="E6" s="146" t="s">
        <v>66</v>
      </c>
      <c r="F6" s="145" t="s">
        <v>67</v>
      </c>
      <c r="G6" s="146" t="s">
        <v>30</v>
      </c>
      <c r="H6" s="149" t="s">
        <v>31</v>
      </c>
      <c r="I6" s="149" t="s">
        <v>68</v>
      </c>
      <c r="J6" s="149" t="s">
        <v>32</v>
      </c>
      <c r="K6" s="149" t="s">
        <v>69</v>
      </c>
      <c r="L6" s="149" t="s">
        <v>70</v>
      </c>
      <c r="M6" s="149" t="s">
        <v>71</v>
      </c>
      <c r="N6" s="149" t="s">
        <v>72</v>
      </c>
      <c r="O6" s="149" t="s">
        <v>73</v>
      </c>
      <c r="P6" s="149" t="s">
        <v>74</v>
      </c>
      <c r="Q6" s="149" t="s">
        <v>75</v>
      </c>
      <c r="R6" s="149" t="s">
        <v>76</v>
      </c>
      <c r="S6" s="149" t="s">
        <v>77</v>
      </c>
      <c r="T6" s="149" t="s">
        <v>78</v>
      </c>
      <c r="U6" s="149" t="s">
        <v>79</v>
      </c>
      <c r="V6" s="149" t="s">
        <v>80</v>
      </c>
      <c r="W6" s="149" t="s">
        <v>81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55" t="s">
        <v>82</v>
      </c>
      <c r="B8" s="156" t="s">
        <v>52</v>
      </c>
      <c r="C8" s="173" t="s">
        <v>53</v>
      </c>
      <c r="D8" s="157"/>
      <c r="E8" s="158"/>
      <c r="F8" s="159"/>
      <c r="G8" s="160">
        <f>SUMIF(AG9:AG9,"&lt;&gt;NOR",G9:G9)</f>
        <v>0</v>
      </c>
      <c r="H8" s="154"/>
      <c r="I8" s="154">
        <f>SUM(I9:I9)</f>
        <v>0</v>
      </c>
      <c r="J8" s="154"/>
      <c r="K8" s="154">
        <f>SUM(K9:K9)</f>
        <v>2484530</v>
      </c>
      <c r="L8" s="154"/>
      <c r="M8" s="154">
        <f>SUM(M9:M9)</f>
        <v>0</v>
      </c>
      <c r="N8" s="154"/>
      <c r="O8" s="154">
        <f>SUM(O9:O9)</f>
        <v>0</v>
      </c>
      <c r="P8" s="154"/>
      <c r="Q8" s="154">
        <f>SUM(Q9:Q9)</f>
        <v>0</v>
      </c>
      <c r="R8" s="154"/>
      <c r="S8" s="154"/>
      <c r="T8" s="154"/>
      <c r="U8" s="154"/>
      <c r="V8" s="154">
        <f>SUM(V9:V9)</f>
        <v>0</v>
      </c>
      <c r="W8" s="154"/>
      <c r="AG8" t="s">
        <v>83</v>
      </c>
    </row>
    <row r="9" spans="1:60" outlineLevel="1">
      <c r="A9" s="167">
        <v>1</v>
      </c>
      <c r="B9" s="168" t="s">
        <v>84</v>
      </c>
      <c r="C9" s="174" t="s">
        <v>85</v>
      </c>
      <c r="D9" s="169" t="s">
        <v>86</v>
      </c>
      <c r="E9" s="170">
        <v>1</v>
      </c>
      <c r="F9" s="171"/>
      <c r="G9" s="172"/>
      <c r="H9" s="153">
        <v>0</v>
      </c>
      <c r="I9" s="153">
        <f>ROUND(E9*H9,2)</f>
        <v>0</v>
      </c>
      <c r="J9" s="153">
        <v>2484530</v>
      </c>
      <c r="K9" s="153">
        <f>ROUND(E9*J9,2)</f>
        <v>2484530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87</v>
      </c>
      <c r="T9" s="153" t="s">
        <v>88</v>
      </c>
      <c r="U9" s="153">
        <v>0</v>
      </c>
      <c r="V9" s="153">
        <f>ROUND(E9*U9,2)</f>
        <v>0</v>
      </c>
      <c r="W9" s="153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89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>
      <c r="A10" s="155" t="s">
        <v>82</v>
      </c>
      <c r="B10" s="156" t="s">
        <v>54</v>
      </c>
      <c r="C10" s="173" t="s">
        <v>55</v>
      </c>
      <c r="D10" s="157"/>
      <c r="E10" s="158"/>
      <c r="F10" s="159"/>
      <c r="G10" s="160">
        <f>SUMIF(AG11:AG11,"&lt;&gt;NOR",G11:G11)</f>
        <v>0</v>
      </c>
      <c r="H10" s="154"/>
      <c r="I10" s="154">
        <f>SUM(I11:I11)</f>
        <v>0</v>
      </c>
      <c r="J10" s="154"/>
      <c r="K10" s="154">
        <f>SUM(K11:K11)</f>
        <v>119821</v>
      </c>
      <c r="L10" s="154"/>
      <c r="M10" s="154">
        <f>SUM(M11:M11)</f>
        <v>0</v>
      </c>
      <c r="N10" s="154"/>
      <c r="O10" s="154">
        <f>SUM(O11:O11)</f>
        <v>0</v>
      </c>
      <c r="P10" s="154"/>
      <c r="Q10" s="154">
        <f>SUM(Q11:Q11)</f>
        <v>0</v>
      </c>
      <c r="R10" s="154"/>
      <c r="S10" s="154"/>
      <c r="T10" s="154"/>
      <c r="U10" s="154"/>
      <c r="V10" s="154">
        <f>SUM(V11:V11)</f>
        <v>0</v>
      </c>
      <c r="W10" s="154"/>
      <c r="AG10" t="s">
        <v>83</v>
      </c>
    </row>
    <row r="11" spans="1:60" ht="22.5" outlineLevel="1">
      <c r="A11" s="161">
        <v>2</v>
      </c>
      <c r="B11" s="162" t="s">
        <v>90</v>
      </c>
      <c r="C11" s="175" t="s">
        <v>91</v>
      </c>
      <c r="D11" s="163" t="s">
        <v>86</v>
      </c>
      <c r="E11" s="164">
        <v>1</v>
      </c>
      <c r="F11" s="165"/>
      <c r="G11" s="166"/>
      <c r="H11" s="153">
        <v>0</v>
      </c>
      <c r="I11" s="153">
        <f>ROUND(E11*H11,2)</f>
        <v>0</v>
      </c>
      <c r="J11" s="153">
        <v>119821</v>
      </c>
      <c r="K11" s="153">
        <f>ROUND(E11*J11,2)</f>
        <v>119821</v>
      </c>
      <c r="L11" s="153">
        <v>21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 t="s">
        <v>87</v>
      </c>
      <c r="T11" s="153" t="s">
        <v>88</v>
      </c>
      <c r="U11" s="153">
        <v>0</v>
      </c>
      <c r="V11" s="153">
        <f>ROUND(E11*U11,2)</f>
        <v>0</v>
      </c>
      <c r="W11" s="153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89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>
      <c r="A12" s="5"/>
      <c r="B12" s="6"/>
      <c r="C12" s="176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v>15</v>
      </c>
      <c r="AF12">
        <v>21</v>
      </c>
    </row>
    <row r="13" spans="1:60">
      <c r="C13" s="177"/>
      <c r="D13" s="141"/>
      <c r="AG13" t="s">
        <v>92</v>
      </c>
    </row>
    <row r="14" spans="1:60">
      <c r="D14" s="141"/>
    </row>
    <row r="15" spans="1:60">
      <c r="D15" s="141"/>
    </row>
    <row r="16" spans="1:60">
      <c r="D16" s="141"/>
    </row>
    <row r="17" spans="4:4">
      <c r="D17" s="141"/>
    </row>
    <row r="18" spans="4:4">
      <c r="D18" s="141"/>
    </row>
    <row r="19" spans="4:4">
      <c r="D19" s="141"/>
    </row>
    <row r="20" spans="4:4">
      <c r="D20" s="141"/>
    </row>
    <row r="21" spans="4:4">
      <c r="D21" s="141"/>
    </row>
    <row r="22" spans="4:4">
      <c r="D22" s="141"/>
    </row>
    <row r="23" spans="4:4">
      <c r="D23" s="141"/>
    </row>
    <row r="24" spans="4:4">
      <c r="D24" s="141"/>
    </row>
    <row r="25" spans="4:4">
      <c r="D25" s="141"/>
    </row>
    <row r="26" spans="4:4">
      <c r="D26" s="141"/>
    </row>
    <row r="27" spans="4:4">
      <c r="D27" s="141"/>
    </row>
    <row r="28" spans="4:4">
      <c r="D28" s="141"/>
    </row>
    <row r="29" spans="4:4">
      <c r="D29" s="141"/>
    </row>
    <row r="30" spans="4:4">
      <c r="D30" s="141"/>
    </row>
    <row r="31" spans="4:4">
      <c r="D31" s="141"/>
    </row>
    <row r="32" spans="4:4">
      <c r="D32" s="141"/>
    </row>
    <row r="33" spans="4:4">
      <c r="D33" s="141"/>
    </row>
    <row r="34" spans="4:4">
      <c r="D34" s="141"/>
    </row>
    <row r="35" spans="4:4">
      <c r="D35" s="141"/>
    </row>
    <row r="36" spans="4:4">
      <c r="D36" s="141"/>
    </row>
    <row r="37" spans="4:4">
      <c r="D37" s="141"/>
    </row>
    <row r="38" spans="4:4">
      <c r="D38" s="141"/>
    </row>
    <row r="39" spans="4:4">
      <c r="D39" s="141"/>
    </row>
    <row r="40" spans="4:4">
      <c r="D40" s="141"/>
    </row>
    <row r="41" spans="4:4">
      <c r="D41" s="141"/>
    </row>
    <row r="42" spans="4:4">
      <c r="D42" s="141"/>
    </row>
    <row r="43" spans="4:4">
      <c r="D43" s="141"/>
    </row>
    <row r="44" spans="4:4">
      <c r="D44" s="141"/>
    </row>
    <row r="45" spans="4:4">
      <c r="D45" s="141"/>
    </row>
    <row r="46" spans="4:4">
      <c r="D46" s="141"/>
    </row>
    <row r="47" spans="4:4">
      <c r="D47" s="141"/>
    </row>
    <row r="48" spans="4:4">
      <c r="D48" s="141"/>
    </row>
    <row r="49" spans="4:4">
      <c r="D49" s="141"/>
    </row>
    <row r="50" spans="4:4">
      <c r="D50" s="141"/>
    </row>
    <row r="51" spans="4:4">
      <c r="D51" s="141"/>
    </row>
    <row r="52" spans="4:4">
      <c r="D52" s="141"/>
    </row>
    <row r="53" spans="4:4">
      <c r="D53" s="141"/>
    </row>
    <row r="54" spans="4:4">
      <c r="D54" s="141"/>
    </row>
    <row r="55" spans="4:4">
      <c r="D55" s="141"/>
    </row>
    <row r="56" spans="4:4">
      <c r="D56" s="141"/>
    </row>
    <row r="57" spans="4:4">
      <c r="D57" s="141"/>
    </row>
    <row r="58" spans="4:4">
      <c r="D58" s="141"/>
    </row>
    <row r="59" spans="4:4">
      <c r="D59" s="141"/>
    </row>
    <row r="60" spans="4:4">
      <c r="D60" s="141"/>
    </row>
    <row r="61" spans="4:4">
      <c r="D61" s="141"/>
    </row>
    <row r="62" spans="4:4">
      <c r="D62" s="141"/>
    </row>
    <row r="63" spans="4:4">
      <c r="D63" s="141"/>
    </row>
    <row r="64" spans="4:4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Tietz Roman</dc:creator>
  <cp:lastModifiedBy>V</cp:lastModifiedBy>
  <cp:lastPrinted>2014-02-28T09:52:57Z</cp:lastPrinted>
  <dcterms:created xsi:type="dcterms:W3CDTF">2009-04-08T07:15:50Z</dcterms:created>
  <dcterms:modified xsi:type="dcterms:W3CDTF">2017-05-05T11:50:42Z</dcterms:modified>
</cp:coreProperties>
</file>